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2990"/>
  </bookViews>
  <sheets>
    <sheet name="Groupe 1" sheetId="4" r:id="rId1"/>
    <sheet name="Groupe 2" sheetId="5" r:id="rId2"/>
  </sheets>
  <definedNames>
    <definedName name="_xlnm._FilterDatabase" localSheetId="0" hidden="1">'Groupe 1'!$B$2:$P$30</definedName>
    <definedName name="_xlnm._FilterDatabase" localSheetId="1" hidden="1">'Groupe 2'!$B$2:$O$19</definedName>
    <definedName name="_xlnm.Print_Area" localSheetId="0">'Groupe 1'!$B$1:$P$30</definedName>
    <definedName name="_xlnm.Print_Area" localSheetId="1">'Groupe 2'!$B$1:$O$19</definedName>
  </definedNames>
  <calcPr calcId="125725"/>
</workbook>
</file>

<file path=xl/calcChain.xml><?xml version="1.0" encoding="utf-8"?>
<calcChain xmlns="http://schemas.openxmlformats.org/spreadsheetml/2006/main">
  <c r="B30" i="4"/>
  <c r="B23"/>
  <c r="B24" s="1"/>
  <c r="B16"/>
  <c r="B4"/>
  <c r="Q13" i="5"/>
  <c r="P13"/>
  <c r="D18"/>
  <c r="Q12"/>
  <c r="P12"/>
  <c r="D10"/>
  <c r="R23" i="4"/>
  <c r="Q23"/>
  <c r="D23"/>
  <c r="R24"/>
  <c r="Q24"/>
  <c r="D15"/>
  <c r="P16" i="5"/>
  <c r="Q16"/>
  <c r="D14"/>
  <c r="P15"/>
  <c r="Q15"/>
  <c r="D15"/>
  <c r="P11"/>
  <c r="Q11"/>
  <c r="D16"/>
  <c r="P10"/>
  <c r="Q10"/>
  <c r="D7"/>
  <c r="P9"/>
  <c r="Q9"/>
  <c r="D11"/>
  <c r="P8"/>
  <c r="Q8"/>
  <c r="D6"/>
  <c r="R19" i="4"/>
  <c r="Q19"/>
  <c r="D20"/>
  <c r="R14"/>
  <c r="Q14"/>
  <c r="D16"/>
  <c r="D29"/>
  <c r="Q27"/>
  <c r="R27"/>
  <c r="D30"/>
  <c r="Q28"/>
  <c r="R28"/>
  <c r="D26"/>
  <c r="Q29"/>
  <c r="R29"/>
  <c r="D22"/>
  <c r="Q26"/>
  <c r="R26"/>
  <c r="Q25"/>
  <c r="R25"/>
  <c r="Q22"/>
  <c r="R22"/>
  <c r="Q3"/>
  <c r="R3"/>
  <c r="Q4"/>
  <c r="R4"/>
  <c r="Q5"/>
  <c r="R5"/>
  <c r="Q6"/>
  <c r="R6"/>
  <c r="B4" i="5"/>
  <c r="R13" i="4"/>
  <c r="Q13"/>
  <c r="D12"/>
  <c r="R7"/>
  <c r="Q7"/>
  <c r="D7"/>
  <c r="D6"/>
  <c r="D8"/>
  <c r="N31"/>
  <c r="Q21"/>
  <c r="R21"/>
  <c r="Q30"/>
  <c r="R30"/>
  <c r="D27"/>
  <c r="Q16"/>
  <c r="R16"/>
  <c r="Q17"/>
  <c r="R17"/>
  <c r="Q18"/>
  <c r="R18"/>
  <c r="Q20"/>
  <c r="R20"/>
  <c r="D4"/>
  <c r="D19"/>
  <c r="D14"/>
  <c r="D25"/>
  <c r="D5"/>
  <c r="A31"/>
  <c r="A20" i="5"/>
  <c r="O20"/>
  <c r="N20"/>
  <c r="M20"/>
  <c r="L20"/>
  <c r="K20"/>
  <c r="J20"/>
  <c r="I20"/>
  <c r="H20"/>
  <c r="G20"/>
  <c r="F20"/>
  <c r="Q19"/>
  <c r="P19"/>
  <c r="D9"/>
  <c r="Q18"/>
  <c r="P18"/>
  <c r="D8"/>
  <c r="Q17"/>
  <c r="P17"/>
  <c r="D12"/>
  <c r="Q14"/>
  <c r="P14"/>
  <c r="D17"/>
  <c r="Q7"/>
  <c r="P7"/>
  <c r="D19"/>
  <c r="Q6"/>
  <c r="P6"/>
  <c r="D5"/>
  <c r="Q5"/>
  <c r="P5"/>
  <c r="D4"/>
  <c r="Q4"/>
  <c r="P4"/>
  <c r="D13"/>
  <c r="Q3"/>
  <c r="P3"/>
  <c r="D3"/>
  <c r="J31" i="4"/>
  <c r="K31"/>
  <c r="L31"/>
  <c r="M31"/>
  <c r="O31"/>
  <c r="P31"/>
  <c r="G31"/>
  <c r="H31"/>
  <c r="I31"/>
  <c r="F31"/>
  <c r="D10"/>
  <c r="D17"/>
  <c r="D11"/>
  <c r="D18"/>
  <c r="D24"/>
  <c r="D13"/>
  <c r="D28"/>
  <c r="D9"/>
  <c r="D21"/>
  <c r="D3"/>
  <c r="D20" i="5" l="1"/>
  <c r="E7" s="1"/>
  <c r="D31" i="4"/>
  <c r="R8"/>
  <c r="R9"/>
  <c r="R10"/>
  <c r="R11"/>
  <c r="R12"/>
  <c r="R15"/>
  <c r="Q8"/>
  <c r="Q9"/>
  <c r="Q10"/>
  <c r="Q11"/>
  <c r="Q12"/>
  <c r="Q15"/>
  <c r="E20" l="1"/>
  <c r="E23"/>
  <c r="E10" i="5"/>
  <c r="E18"/>
  <c r="E15" i="4"/>
  <c r="E16" i="5"/>
  <c r="E15"/>
  <c r="E6"/>
  <c r="E14"/>
  <c r="E11"/>
  <c r="E16" i="4"/>
  <c r="E22"/>
  <c r="E29"/>
  <c r="E26"/>
  <c r="E30"/>
  <c r="E7"/>
  <c r="E12"/>
  <c r="E6"/>
  <c r="E8"/>
  <c r="E27"/>
  <c r="E28"/>
  <c r="E4"/>
  <c r="E19"/>
  <c r="E14"/>
  <c r="E25"/>
  <c r="E5"/>
  <c r="E17"/>
  <c r="E11"/>
  <c r="E18"/>
  <c r="E24"/>
  <c r="E10"/>
  <c r="E9"/>
  <c r="E21"/>
  <c r="E13"/>
  <c r="E3"/>
  <c r="E3" i="5"/>
  <c r="E4"/>
  <c r="E8"/>
  <c r="E19"/>
  <c r="E12"/>
  <c r="E13"/>
  <c r="E17"/>
  <c r="E5"/>
  <c r="E9"/>
  <c r="B5" i="4"/>
  <c r="B6" s="1"/>
  <c r="B19" l="1"/>
  <c r="B20" s="1"/>
  <c r="B5" i="5"/>
  <c r="B8" l="1"/>
  <c r="B9" s="1"/>
  <c r="B10" s="1"/>
  <c r="B11" s="1"/>
  <c r="B12" s="1"/>
  <c r="B13" s="1"/>
  <c r="B14" s="1"/>
  <c r="B15" s="1"/>
  <c r="B16" s="1"/>
  <c r="B17" s="1"/>
  <c r="B18" s="1"/>
  <c r="B21" i="4"/>
  <c r="B25" s="1"/>
  <c r="B26" s="1"/>
  <c r="B27" s="1"/>
  <c r="B7"/>
  <c r="B8" s="1"/>
  <c r="B9" s="1"/>
  <c r="B10" s="1"/>
  <c r="B11" s="1"/>
  <c r="B12" s="1"/>
  <c r="B13" s="1"/>
  <c r="B22"/>
</calcChain>
</file>

<file path=xl/sharedStrings.xml><?xml version="1.0" encoding="utf-8"?>
<sst xmlns="http://schemas.openxmlformats.org/spreadsheetml/2006/main" count="91" uniqueCount="72">
  <si>
    <t>Bateau</t>
  </si>
  <si>
    <t>Points Total</t>
  </si>
  <si>
    <t>Clt</t>
  </si>
  <si>
    <t>meilleure place</t>
  </si>
  <si>
    <t>deuxieme meilleur place</t>
  </si>
  <si>
    <t>Course 1</t>
  </si>
  <si>
    <t>Course 2</t>
  </si>
  <si>
    <t>Nbre de courses</t>
  </si>
  <si>
    <t xml:space="preserve">Points             </t>
  </si>
  <si>
    <t>Course 3</t>
  </si>
  <si>
    <t>Course 4</t>
  </si>
  <si>
    <t>Course 5</t>
  </si>
  <si>
    <t>Course 6</t>
  </si>
  <si>
    <t>Course 7</t>
  </si>
  <si>
    <t>Course 8</t>
  </si>
  <si>
    <t>Course 9</t>
  </si>
  <si>
    <t>Course 10</t>
  </si>
  <si>
    <t>Nombre bateaux</t>
  </si>
  <si>
    <t>Course 11</t>
  </si>
  <si>
    <t>Challenge hiver 2019 - Groupe 1</t>
  </si>
  <si>
    <t>Happy</t>
  </si>
  <si>
    <t>Cap Mar</t>
  </si>
  <si>
    <t>Big Z</t>
  </si>
  <si>
    <t>Le Gone</t>
  </si>
  <si>
    <t>Muchachos</t>
  </si>
  <si>
    <t>Nbre d'inscrits hors Bis</t>
  </si>
  <si>
    <t>Selene</t>
  </si>
  <si>
    <t>Madness</t>
  </si>
  <si>
    <t>Fou de Bassan 2</t>
  </si>
  <si>
    <t>Rod Orm</t>
  </si>
  <si>
    <t>Rafales</t>
  </si>
  <si>
    <t>Kergazou</t>
  </si>
  <si>
    <t>Black belt</t>
  </si>
  <si>
    <t>Habanera</t>
  </si>
  <si>
    <t>Intox</t>
  </si>
  <si>
    <t>Bonnie</t>
  </si>
  <si>
    <t>Yar</t>
  </si>
  <si>
    <t>Invictus</t>
  </si>
  <si>
    <t>Arcubalenu</t>
  </si>
  <si>
    <t>Mounba</t>
  </si>
  <si>
    <t>14bis</t>
  </si>
  <si>
    <t>Challenge hiver 2019 - Groupe 2</t>
  </si>
  <si>
    <t>Jason</t>
  </si>
  <si>
    <t>Princesse doudou</t>
  </si>
  <si>
    <t>Nouvelle vague</t>
  </si>
  <si>
    <t>Maluel</t>
  </si>
  <si>
    <t>Soho</t>
  </si>
  <si>
    <t>Scheggia</t>
  </si>
  <si>
    <t>Flash</t>
  </si>
  <si>
    <t>Marie galante</t>
  </si>
  <si>
    <t>If</t>
  </si>
  <si>
    <t>Oviri</t>
  </si>
  <si>
    <t>Stergann</t>
  </si>
  <si>
    <t>Relax</t>
  </si>
  <si>
    <t>Jana 2</t>
  </si>
  <si>
    <t>Bilbo 2</t>
  </si>
  <si>
    <t>Mica</t>
  </si>
  <si>
    <t>Tom cat</t>
  </si>
  <si>
    <t>Nodus</t>
  </si>
  <si>
    <t>Coyotte</t>
  </si>
  <si>
    <t>Vitamine</t>
  </si>
  <si>
    <t>Baradal</t>
  </si>
  <si>
    <t>Oxygéne</t>
  </si>
  <si>
    <t>Kirikou</t>
  </si>
  <si>
    <t>11bis</t>
  </si>
  <si>
    <t>Magic express</t>
  </si>
  <si>
    <t>Pelican</t>
  </si>
  <si>
    <t>Bikini</t>
  </si>
  <si>
    <t>Craouli</t>
  </si>
  <si>
    <t>3bis</t>
  </si>
  <si>
    <t>13bis</t>
  </si>
  <si>
    <t>23bis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</si>
</sst>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/>
    <xf numFmtId="0" fontId="0" fillId="0" borderId="3" xfId="0" applyFill="1" applyBorder="1"/>
    <xf numFmtId="0" fontId="0" fillId="2" borderId="8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3" xfId="0" applyFill="1" applyBorder="1"/>
    <xf numFmtId="0" fontId="1" fillId="0" borderId="10" xfId="0" applyFont="1" applyFill="1" applyBorder="1" applyAlignment="1">
      <alignment horizontal="center" vertical="center"/>
    </xf>
    <xf numFmtId="49" fontId="0" fillId="0" borderId="0" xfId="0" applyNumberFormat="1"/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4" borderId="12" xfId="0" applyNumberForma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14" fontId="0" fillId="5" borderId="7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8" xfId="0" applyFill="1" applyBorder="1"/>
    <xf numFmtId="0" fontId="0" fillId="0" borderId="19" xfId="0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4" fontId="0" fillId="6" borderId="7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U32"/>
  <sheetViews>
    <sheetView tabSelected="1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C33" sqref="C33"/>
    </sheetView>
  </sheetViews>
  <sheetFormatPr baseColWidth="10" defaultRowHeight="15"/>
  <cols>
    <col min="1" max="1" width="8.7109375" customWidth="1"/>
    <col min="2" max="2" width="5.85546875" customWidth="1"/>
    <col min="3" max="3" width="21.140625" customWidth="1"/>
    <col min="4" max="4" width="6.85546875" style="1" customWidth="1"/>
    <col min="5" max="5" width="7" style="19" customWidth="1"/>
    <col min="6" max="14" width="8.28515625" style="1" customWidth="1"/>
    <col min="15" max="15" width="9.42578125" style="1" customWidth="1"/>
    <col min="16" max="16" width="9.7109375" style="1" customWidth="1"/>
  </cols>
  <sheetData>
    <row r="1" spans="1:21" ht="24" thickBot="1">
      <c r="B1" s="41" t="s">
        <v>19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t="s">
        <v>3</v>
      </c>
      <c r="R1" t="s">
        <v>4</v>
      </c>
    </row>
    <row r="2" spans="1:21" s="1" customFormat="1" ht="38.25" customHeight="1" thickBot="1">
      <c r="A2" s="20" t="s">
        <v>17</v>
      </c>
      <c r="B2" s="5" t="s">
        <v>2</v>
      </c>
      <c r="C2" s="10" t="s">
        <v>0</v>
      </c>
      <c r="D2" s="6" t="s">
        <v>1</v>
      </c>
      <c r="E2" s="18" t="s">
        <v>8</v>
      </c>
      <c r="F2" s="26" t="s">
        <v>5</v>
      </c>
      <c r="G2" s="27" t="s">
        <v>6</v>
      </c>
      <c r="H2" s="27" t="s">
        <v>9</v>
      </c>
      <c r="I2" s="28" t="s">
        <v>10</v>
      </c>
      <c r="J2" s="28" t="s">
        <v>11</v>
      </c>
      <c r="K2" s="44" t="s">
        <v>12</v>
      </c>
      <c r="L2" s="44" t="s">
        <v>13</v>
      </c>
      <c r="M2" s="11" t="s">
        <v>14</v>
      </c>
      <c r="N2" s="11" t="s">
        <v>15</v>
      </c>
      <c r="O2" s="11" t="s">
        <v>16</v>
      </c>
      <c r="P2" s="30" t="s">
        <v>18</v>
      </c>
    </row>
    <row r="3" spans="1:21" ht="15.75">
      <c r="A3">
        <v>1</v>
      </c>
      <c r="B3" s="13">
        <v>1</v>
      </c>
      <c r="C3" s="8" t="s">
        <v>49</v>
      </c>
      <c r="D3" s="3">
        <f>SUM(F3:P3)</f>
        <v>22</v>
      </c>
      <c r="E3" s="16">
        <f>IF($D$31&lt;4,D3,IF($D$31&lt;7,D3-LARGE(F3:P3,1),IF($D$31&gt;6,D3-LARGE(F3:P3,1)-LARGE(F3:P3,2))))</f>
        <v>8</v>
      </c>
      <c r="F3" s="12">
        <v>3</v>
      </c>
      <c r="G3" s="3">
        <v>7</v>
      </c>
      <c r="H3" s="3">
        <v>7</v>
      </c>
      <c r="I3" s="3">
        <v>1</v>
      </c>
      <c r="J3" s="3">
        <v>1</v>
      </c>
      <c r="K3" s="3">
        <v>1</v>
      </c>
      <c r="L3" s="3">
        <v>2</v>
      </c>
      <c r="M3" s="3"/>
      <c r="N3" s="3"/>
      <c r="O3" s="3"/>
      <c r="P3" s="31"/>
      <c r="Q3">
        <f t="shared" ref="Q3:Q15" si="0">SMALL(F3:P3,1)</f>
        <v>1</v>
      </c>
      <c r="R3">
        <f t="shared" ref="R3:R15" si="1">SMALL(F3:P3,2)</f>
        <v>1</v>
      </c>
    </row>
    <row r="4" spans="1:21" ht="15.75">
      <c r="A4">
        <v>1</v>
      </c>
      <c r="B4" s="14">
        <f>B3+1</f>
        <v>2</v>
      </c>
      <c r="C4" s="9" t="s">
        <v>50</v>
      </c>
      <c r="D4" s="3">
        <f>SUM(F4:P4)</f>
        <v>17</v>
      </c>
      <c r="E4" s="16">
        <f>IF($D$31&lt;4,D4,IF($D$31&lt;7,D4-LARGE(F4:P4,1),IF($D$31&gt;6,D4-LARGE(F4:P4,1)-LARGE(F4:P4,2))))</f>
        <v>9</v>
      </c>
      <c r="F4" s="7">
        <v>1</v>
      </c>
      <c r="G4" s="7">
        <v>1</v>
      </c>
      <c r="H4" s="7">
        <v>2</v>
      </c>
      <c r="I4" s="2">
        <v>2</v>
      </c>
      <c r="J4" s="2">
        <v>3</v>
      </c>
      <c r="K4" s="3">
        <v>5</v>
      </c>
      <c r="L4" s="3">
        <v>3</v>
      </c>
      <c r="M4" s="2"/>
      <c r="N4" s="2"/>
      <c r="O4" s="2"/>
      <c r="P4" s="32"/>
      <c r="Q4">
        <f t="shared" ref="Q4" si="2">SMALL(F4:P4,1)</f>
        <v>1</v>
      </c>
      <c r="R4">
        <f t="shared" ref="R4" si="3">SMALL(F4:P4,2)</f>
        <v>1</v>
      </c>
    </row>
    <row r="5" spans="1:21" ht="15.75">
      <c r="A5">
        <v>1</v>
      </c>
      <c r="B5" s="14">
        <f>B4+1</f>
        <v>3</v>
      </c>
      <c r="C5" s="9" t="s">
        <v>48</v>
      </c>
      <c r="D5" s="3">
        <f>SUM(F5:P5)</f>
        <v>58</v>
      </c>
      <c r="E5" s="16">
        <f>IF($D$31&lt;4,D5,IF($D$31&lt;7,D5-LARGE(F5:P5,1),IF($D$31&gt;6,D5-LARGE(F5:P5,1)-LARGE(F5:P5,2))))</f>
        <v>20</v>
      </c>
      <c r="F5" s="7">
        <v>5</v>
      </c>
      <c r="G5" s="7">
        <v>2</v>
      </c>
      <c r="H5" s="7">
        <v>3</v>
      </c>
      <c r="I5" s="2">
        <v>6</v>
      </c>
      <c r="J5" s="2">
        <v>4</v>
      </c>
      <c r="K5" s="3">
        <v>19</v>
      </c>
      <c r="L5" s="3">
        <v>19</v>
      </c>
      <c r="M5" s="2"/>
      <c r="N5" s="2"/>
      <c r="O5" s="2"/>
      <c r="P5" s="32"/>
      <c r="Q5">
        <f t="shared" ref="Q5" si="4">SMALL(F5:P5,1)</f>
        <v>2</v>
      </c>
      <c r="R5">
        <f t="shared" ref="R5" si="5">SMALL(F5:P5,2)</f>
        <v>3</v>
      </c>
    </row>
    <row r="6" spans="1:21" ht="15.75">
      <c r="A6">
        <v>1</v>
      </c>
      <c r="B6" s="14">
        <f>B5+1</f>
        <v>4</v>
      </c>
      <c r="C6" s="9" t="s">
        <v>47</v>
      </c>
      <c r="D6" s="3">
        <f>SUM(F6:P6)</f>
        <v>35</v>
      </c>
      <c r="E6" s="16">
        <f>IF($D$31&lt;4,D6,IF($D$31&lt;7,D6-LARGE(F6:P6,1),IF($D$31&gt;6,D6-LARGE(F6:P6,1)-LARGE(F6:P6,2))))</f>
        <v>21</v>
      </c>
      <c r="F6" s="7">
        <v>6</v>
      </c>
      <c r="G6" s="7">
        <v>6</v>
      </c>
      <c r="H6" s="7">
        <v>1</v>
      </c>
      <c r="I6" s="2">
        <v>4</v>
      </c>
      <c r="J6" s="2">
        <v>6</v>
      </c>
      <c r="K6" s="3">
        <v>4</v>
      </c>
      <c r="L6" s="3">
        <v>8</v>
      </c>
      <c r="M6" s="2"/>
      <c r="N6" s="2"/>
      <c r="O6" s="2"/>
      <c r="P6" s="32"/>
      <c r="Q6">
        <f t="shared" si="0"/>
        <v>1</v>
      </c>
      <c r="R6">
        <f t="shared" si="1"/>
        <v>4</v>
      </c>
      <c r="U6" s="17"/>
    </row>
    <row r="7" spans="1:21" ht="15.75">
      <c r="A7">
        <v>1</v>
      </c>
      <c r="B7" s="14">
        <f>B6+1</f>
        <v>5</v>
      </c>
      <c r="C7" s="9" t="s">
        <v>45</v>
      </c>
      <c r="D7" s="3">
        <f>SUM(F7:P7)</f>
        <v>40</v>
      </c>
      <c r="E7" s="16">
        <f>IF($D$31&lt;4,D7,IF($D$31&lt;7,D7-LARGE(F7:P7,1),IF($D$31&gt;6,D7-LARGE(F7:P7,1)-LARGE(F7:P7,2))))</f>
        <v>22</v>
      </c>
      <c r="F7" s="7">
        <v>2</v>
      </c>
      <c r="G7" s="7">
        <v>9</v>
      </c>
      <c r="H7" s="7">
        <v>6</v>
      </c>
      <c r="I7" s="2">
        <v>9</v>
      </c>
      <c r="J7" s="2">
        <v>7</v>
      </c>
      <c r="K7" s="3">
        <v>3</v>
      </c>
      <c r="L7" s="3">
        <v>4</v>
      </c>
      <c r="M7" s="2"/>
      <c r="N7" s="2"/>
      <c r="O7" s="2"/>
      <c r="P7" s="32"/>
      <c r="Q7" s="23">
        <f t="shared" ref="Q7" si="6">SMALL(F7:P7,1)</f>
        <v>2</v>
      </c>
      <c r="R7" s="23">
        <f t="shared" ref="R7" si="7">SMALL(F7:P7,2)</f>
        <v>3</v>
      </c>
    </row>
    <row r="8" spans="1:21" ht="15.75">
      <c r="A8">
        <v>1</v>
      </c>
      <c r="B8" s="14">
        <f>B7+1</f>
        <v>6</v>
      </c>
      <c r="C8" s="9" t="s">
        <v>46</v>
      </c>
      <c r="D8" s="3">
        <f>SUM(F8:P8)</f>
        <v>49</v>
      </c>
      <c r="E8" s="16">
        <f>IF($D$31&lt;4,D8,IF($D$31&lt;7,D8-LARGE(F8:P8,1),IF($D$31&gt;6,D8-LARGE(F8:P8,1)-LARGE(F8:P8,2))))</f>
        <v>29</v>
      </c>
      <c r="F8" s="7">
        <v>7</v>
      </c>
      <c r="G8" s="7">
        <v>3</v>
      </c>
      <c r="H8" s="7">
        <v>4</v>
      </c>
      <c r="I8" s="2">
        <v>7</v>
      </c>
      <c r="J8" s="2">
        <v>11</v>
      </c>
      <c r="K8" s="3">
        <v>8</v>
      </c>
      <c r="L8" s="3">
        <v>9</v>
      </c>
      <c r="M8" s="2"/>
      <c r="N8" s="2"/>
      <c r="O8" s="2"/>
      <c r="P8" s="32"/>
      <c r="Q8">
        <f t="shared" si="0"/>
        <v>3</v>
      </c>
      <c r="R8">
        <f t="shared" si="1"/>
        <v>4</v>
      </c>
      <c r="U8" s="4"/>
    </row>
    <row r="9" spans="1:21" ht="15.75">
      <c r="A9">
        <v>1</v>
      </c>
      <c r="B9" s="14">
        <f>B8+1</f>
        <v>7</v>
      </c>
      <c r="C9" s="9" t="s">
        <v>20</v>
      </c>
      <c r="D9" s="3">
        <f>SUM(F9:P9)</f>
        <v>56</v>
      </c>
      <c r="E9" s="16">
        <f>IF($D$31&lt;4,D9,IF($D$31&lt;7,D9-LARGE(F9:P9,1),IF($D$31&gt;6,D9-LARGE(F9:P9,1)-LARGE(F9:P9,2))))</f>
        <v>33</v>
      </c>
      <c r="F9" s="7">
        <v>10</v>
      </c>
      <c r="G9" s="7">
        <v>11</v>
      </c>
      <c r="H9" s="7">
        <v>5</v>
      </c>
      <c r="I9" s="2">
        <v>8</v>
      </c>
      <c r="J9" s="2">
        <v>5</v>
      </c>
      <c r="K9" s="3">
        <v>12</v>
      </c>
      <c r="L9" s="3">
        <v>5</v>
      </c>
      <c r="M9" s="2"/>
      <c r="N9" s="2"/>
      <c r="O9" s="2"/>
      <c r="P9" s="32"/>
      <c r="Q9" s="23">
        <f t="shared" si="0"/>
        <v>5</v>
      </c>
      <c r="R9" s="23">
        <f t="shared" si="1"/>
        <v>5</v>
      </c>
    </row>
    <row r="10" spans="1:21" ht="15.75">
      <c r="A10">
        <v>1</v>
      </c>
      <c r="B10" s="14">
        <f>B9+1</f>
        <v>8</v>
      </c>
      <c r="C10" s="9" t="s">
        <v>42</v>
      </c>
      <c r="D10" s="3">
        <f>SUM(F10:P10)</f>
        <v>70</v>
      </c>
      <c r="E10" s="16">
        <f>IF($D$31&lt;4,D10,IF($D$31&lt;7,D10-LARGE(F10:P10,1),IF($D$31&gt;6,D10-LARGE(F10:P10,1)-LARGE(F10:P10,2))))</f>
        <v>40</v>
      </c>
      <c r="F10" s="7">
        <v>9</v>
      </c>
      <c r="G10" s="7">
        <v>8</v>
      </c>
      <c r="H10" s="7">
        <v>8</v>
      </c>
      <c r="I10" s="2">
        <v>15</v>
      </c>
      <c r="J10" s="2">
        <v>15</v>
      </c>
      <c r="K10" s="3">
        <v>9</v>
      </c>
      <c r="L10" s="3">
        <v>6</v>
      </c>
      <c r="M10" s="2"/>
      <c r="N10" s="2"/>
      <c r="O10" s="2"/>
      <c r="P10" s="32"/>
      <c r="Q10" s="23">
        <f t="shared" si="0"/>
        <v>6</v>
      </c>
      <c r="R10" s="23">
        <f t="shared" si="1"/>
        <v>8</v>
      </c>
    </row>
    <row r="11" spans="1:21" ht="15.75">
      <c r="A11">
        <v>1</v>
      </c>
      <c r="B11" s="14">
        <f>B10+1</f>
        <v>9</v>
      </c>
      <c r="C11" s="9" t="s">
        <v>44</v>
      </c>
      <c r="D11" s="3">
        <f>SUM(F11:P11)</f>
        <v>82</v>
      </c>
      <c r="E11" s="16">
        <f>IF($D$31&lt;4,D11,IF($D$31&lt;7,D11-LARGE(F11:P11,1),IF($D$31&gt;6,D11-LARGE(F11:P11,1)-LARGE(F11:P11,2))))</f>
        <v>44</v>
      </c>
      <c r="F11" s="7">
        <v>11</v>
      </c>
      <c r="G11" s="7">
        <v>5</v>
      </c>
      <c r="H11" s="7">
        <v>11</v>
      </c>
      <c r="I11" s="2">
        <v>5</v>
      </c>
      <c r="J11" s="2">
        <v>12</v>
      </c>
      <c r="K11" s="3">
        <v>19</v>
      </c>
      <c r="L11" s="3">
        <v>19</v>
      </c>
      <c r="M11" s="2"/>
      <c r="N11" s="2"/>
      <c r="O11" s="2"/>
      <c r="P11" s="32"/>
      <c r="Q11" s="23">
        <f t="shared" si="0"/>
        <v>5</v>
      </c>
      <c r="R11" s="23">
        <f t="shared" si="1"/>
        <v>5</v>
      </c>
    </row>
    <row r="12" spans="1:21" ht="15.75">
      <c r="A12">
        <v>1</v>
      </c>
      <c r="B12" s="14">
        <f>B11+1</f>
        <v>10</v>
      </c>
      <c r="C12" s="9" t="s">
        <v>43</v>
      </c>
      <c r="D12" s="3">
        <f>SUM(F12:P12)</f>
        <v>79</v>
      </c>
      <c r="E12" s="16">
        <f>IF($D$31&lt;4,D12,IF($D$31&lt;7,D12-LARGE(F12:P12,1),IF($D$31&gt;6,D12-LARGE(F12:P12,1)-LARGE(F12:P12,2))))</f>
        <v>49</v>
      </c>
      <c r="F12" s="7">
        <v>8</v>
      </c>
      <c r="G12" s="7">
        <v>10</v>
      </c>
      <c r="H12" s="7">
        <v>9</v>
      </c>
      <c r="I12" s="2">
        <v>13</v>
      </c>
      <c r="J12" s="2">
        <v>9</v>
      </c>
      <c r="K12" s="3">
        <v>17</v>
      </c>
      <c r="L12" s="3">
        <v>13</v>
      </c>
      <c r="M12" s="2"/>
      <c r="N12" s="2"/>
      <c r="O12" s="2"/>
      <c r="P12" s="32"/>
      <c r="Q12" s="23">
        <f t="shared" si="0"/>
        <v>8</v>
      </c>
      <c r="R12" s="23">
        <f t="shared" si="1"/>
        <v>9</v>
      </c>
    </row>
    <row r="13" spans="1:21" ht="15.75">
      <c r="A13">
        <v>1</v>
      </c>
      <c r="B13" s="14">
        <f>B12+1</f>
        <v>11</v>
      </c>
      <c r="C13" s="9" t="s">
        <v>21</v>
      </c>
      <c r="D13" s="3">
        <f>SUM(F13:P13)</f>
        <v>94</v>
      </c>
      <c r="E13" s="16">
        <f>IF($D$31&lt;4,D13,IF($D$31&lt;7,D13-LARGE(F13:P13,1),IF($D$31&gt;6,D13-LARGE(F13:P13,1)-LARGE(F13:P13,2))))</f>
        <v>53</v>
      </c>
      <c r="F13" s="7">
        <v>4</v>
      </c>
      <c r="G13" s="7">
        <v>4</v>
      </c>
      <c r="H13" s="7">
        <v>18</v>
      </c>
      <c r="I13" s="2">
        <v>22</v>
      </c>
      <c r="J13" s="2">
        <v>8</v>
      </c>
      <c r="K13" s="3">
        <v>19</v>
      </c>
      <c r="L13" s="3">
        <v>19</v>
      </c>
      <c r="M13" s="2"/>
      <c r="N13" s="2"/>
      <c r="O13" s="2"/>
      <c r="P13" s="32"/>
      <c r="Q13" s="23">
        <f t="shared" ref="Q13:Q14" si="8">SMALL(F13:P13,1)</f>
        <v>4</v>
      </c>
      <c r="R13" s="23">
        <f t="shared" ref="R13:R14" si="9">SMALL(F13:P13,2)</f>
        <v>4</v>
      </c>
    </row>
    <row r="14" spans="1:21" ht="15.75">
      <c r="A14">
        <v>1</v>
      </c>
      <c r="B14" s="14" t="s">
        <v>64</v>
      </c>
      <c r="C14" s="15" t="s">
        <v>22</v>
      </c>
      <c r="D14" s="3">
        <f>SUM(F14:P14)</f>
        <v>94</v>
      </c>
      <c r="E14" s="16">
        <f>IF($D$31&lt;4,D14,IF($D$31&lt;7,D14-LARGE(F14:P14,1),IF($D$31&gt;6,D14-LARGE(F14:P14,1)-LARGE(F14:P14,2))))</f>
        <v>56</v>
      </c>
      <c r="F14" s="7">
        <v>10</v>
      </c>
      <c r="G14" s="7">
        <v>11</v>
      </c>
      <c r="H14" s="7">
        <v>9</v>
      </c>
      <c r="I14" s="2">
        <v>12</v>
      </c>
      <c r="J14" s="2">
        <v>14</v>
      </c>
      <c r="K14" s="3">
        <v>19</v>
      </c>
      <c r="L14" s="3">
        <v>19</v>
      </c>
      <c r="M14" s="2"/>
      <c r="N14" s="2"/>
      <c r="O14" s="2"/>
      <c r="P14" s="32"/>
      <c r="Q14" s="23">
        <f t="shared" si="8"/>
        <v>9</v>
      </c>
      <c r="R14" s="23">
        <f t="shared" si="9"/>
        <v>10</v>
      </c>
    </row>
    <row r="15" spans="1:21" ht="15.75">
      <c r="A15">
        <v>1</v>
      </c>
      <c r="B15" s="14">
        <v>12</v>
      </c>
      <c r="C15" s="9" t="s">
        <v>65</v>
      </c>
      <c r="D15" s="3">
        <f>SUM(F15:P15)</f>
        <v>106</v>
      </c>
      <c r="E15" s="16">
        <f>IF($D$31&lt;4,D15,IF($D$31&lt;7,D15-LARGE(F15:P15,1),IF($D$31&gt;6,D15-LARGE(F15:P15,1)-LARGE(F15:P15,2))))</f>
        <v>60</v>
      </c>
      <c r="F15" s="7">
        <v>19</v>
      </c>
      <c r="G15" s="7">
        <v>19</v>
      </c>
      <c r="H15" s="7">
        <v>19</v>
      </c>
      <c r="I15" s="2">
        <v>23</v>
      </c>
      <c r="J15" s="2">
        <v>23</v>
      </c>
      <c r="K15" s="3">
        <v>2</v>
      </c>
      <c r="L15" s="3">
        <v>1</v>
      </c>
      <c r="M15" s="2"/>
      <c r="N15" s="2"/>
      <c r="O15" s="2"/>
      <c r="P15" s="32"/>
      <c r="Q15" s="23">
        <f t="shared" si="0"/>
        <v>1</v>
      </c>
      <c r="R15" s="23">
        <f t="shared" si="1"/>
        <v>2</v>
      </c>
    </row>
    <row r="16" spans="1:21" ht="15.75">
      <c r="A16">
        <v>1</v>
      </c>
      <c r="B16" s="14">
        <f>B15+1</f>
        <v>13</v>
      </c>
      <c r="C16" s="9" t="s">
        <v>33</v>
      </c>
      <c r="D16" s="3">
        <f>SUM(F16:P16)</f>
        <v>100</v>
      </c>
      <c r="E16" s="16">
        <f>IF($D$31&lt;4,D16,IF($D$31&lt;7,D16-LARGE(F16:P16,1),IF($D$31&gt;6,D16-LARGE(F16:P16,1)-LARGE(F16:P16,2))))</f>
        <v>62</v>
      </c>
      <c r="F16" s="7">
        <v>19</v>
      </c>
      <c r="G16" s="7">
        <v>19</v>
      </c>
      <c r="H16" s="7">
        <v>19</v>
      </c>
      <c r="I16" s="2">
        <v>3</v>
      </c>
      <c r="J16" s="2">
        <v>2</v>
      </c>
      <c r="K16" s="3">
        <v>19</v>
      </c>
      <c r="L16" s="3">
        <v>19</v>
      </c>
      <c r="M16" s="2"/>
      <c r="N16" s="2"/>
      <c r="O16" s="2"/>
      <c r="P16" s="32"/>
      <c r="Q16" s="23">
        <f t="shared" ref="Q16:Q20" si="10">SMALL(F16:P16,1)</f>
        <v>2</v>
      </c>
      <c r="R16" s="23">
        <f t="shared" ref="R16:R20" si="11">SMALL(F16:P16,2)</f>
        <v>3</v>
      </c>
    </row>
    <row r="17" spans="1:18" ht="15.75">
      <c r="A17">
        <v>1</v>
      </c>
      <c r="B17" s="14" t="s">
        <v>70</v>
      </c>
      <c r="C17" s="15" t="s">
        <v>26</v>
      </c>
      <c r="D17" s="3">
        <f>SUM(F17:P17)</f>
        <v>92</v>
      </c>
      <c r="E17" s="16">
        <f>IF($D$31&lt;4,D17,IF($D$31&lt;7,D17-LARGE(F17:P17,1),IF($D$31&gt;6,D17-LARGE(F17:P17,1)-LARGE(F17:P17,2))))</f>
        <v>62</v>
      </c>
      <c r="F17" s="7">
        <v>11</v>
      </c>
      <c r="G17" s="7">
        <v>13</v>
      </c>
      <c r="H17" s="7">
        <v>11</v>
      </c>
      <c r="I17" s="2">
        <v>13</v>
      </c>
      <c r="J17" s="2">
        <v>14</v>
      </c>
      <c r="K17" s="3">
        <v>14</v>
      </c>
      <c r="L17" s="3">
        <v>16</v>
      </c>
      <c r="M17" s="2"/>
      <c r="N17" s="2"/>
      <c r="O17" s="2"/>
      <c r="P17" s="32"/>
      <c r="Q17" s="23">
        <f t="shared" si="10"/>
        <v>11</v>
      </c>
      <c r="R17" s="23">
        <f t="shared" si="11"/>
        <v>11</v>
      </c>
    </row>
    <row r="18" spans="1:18" ht="15.75">
      <c r="A18">
        <v>1</v>
      </c>
      <c r="B18" s="14">
        <v>14</v>
      </c>
      <c r="C18" s="9" t="s">
        <v>51</v>
      </c>
      <c r="D18" s="3">
        <f>SUM(F18:P18)</f>
        <v>96</v>
      </c>
      <c r="E18" s="16">
        <f>IF($D$31&lt;4,D18,IF($D$31&lt;7,D18-LARGE(F18:P18,1),IF($D$31&gt;6,D18-LARGE(F18:P18,1)-LARGE(F18:P18,2))))</f>
        <v>63</v>
      </c>
      <c r="F18" s="7">
        <v>13</v>
      </c>
      <c r="G18" s="7">
        <v>13</v>
      </c>
      <c r="H18" s="7">
        <v>18</v>
      </c>
      <c r="I18" s="2">
        <v>12</v>
      </c>
      <c r="J18" s="2">
        <v>13</v>
      </c>
      <c r="K18" s="3">
        <v>15</v>
      </c>
      <c r="L18" s="3">
        <v>12</v>
      </c>
      <c r="M18" s="2"/>
      <c r="N18" s="2"/>
      <c r="O18" s="2"/>
      <c r="P18" s="32"/>
      <c r="Q18" s="23">
        <f t="shared" si="10"/>
        <v>12</v>
      </c>
      <c r="R18" s="23">
        <f t="shared" si="11"/>
        <v>12</v>
      </c>
    </row>
    <row r="19" spans="1:18" ht="15.75">
      <c r="A19">
        <v>1</v>
      </c>
      <c r="B19" s="14">
        <f>B18+1</f>
        <v>15</v>
      </c>
      <c r="C19" s="9" t="s">
        <v>23</v>
      </c>
      <c r="D19" s="3">
        <f>SUM(F19:P19)</f>
        <v>100</v>
      </c>
      <c r="E19" s="16">
        <f>IF($D$31&lt;4,D19,IF($D$31&lt;7,D19-LARGE(F19:P19,1),IF($D$31&gt;6,D19-LARGE(F19:P19,1)-LARGE(F19:P19,2))))</f>
        <v>64</v>
      </c>
      <c r="F19" s="7">
        <v>15</v>
      </c>
      <c r="G19" s="7">
        <v>18</v>
      </c>
      <c r="H19" s="7">
        <v>18</v>
      </c>
      <c r="I19" s="2">
        <v>10</v>
      </c>
      <c r="J19" s="2">
        <v>14</v>
      </c>
      <c r="K19" s="3">
        <v>10</v>
      </c>
      <c r="L19" s="3">
        <v>15</v>
      </c>
      <c r="M19" s="2"/>
      <c r="N19" s="2"/>
      <c r="O19" s="2"/>
      <c r="P19" s="32"/>
      <c r="Q19" s="23">
        <f t="shared" ref="Q19" si="12">SMALL(F19:P19,1)</f>
        <v>10</v>
      </c>
      <c r="R19" s="23">
        <f t="shared" ref="R19" si="13">SMALL(F19:P19,2)</f>
        <v>10</v>
      </c>
    </row>
    <row r="20" spans="1:18" ht="15.75">
      <c r="A20">
        <v>1</v>
      </c>
      <c r="B20" s="14">
        <f>B19+1</f>
        <v>16</v>
      </c>
      <c r="C20" s="9" t="s">
        <v>34</v>
      </c>
      <c r="D20" s="3">
        <f>SUM(F20:P20)</f>
        <v>102</v>
      </c>
      <c r="E20" s="16">
        <f>IF($D$31&lt;4,D20,IF($D$31&lt;7,D20-LARGE(F20:P20,1),IF($D$31&gt;6,D20-LARGE(F20:P20,1)-LARGE(F20:P20,2))))</f>
        <v>64</v>
      </c>
      <c r="F20" s="7">
        <v>19</v>
      </c>
      <c r="G20" s="7">
        <v>19</v>
      </c>
      <c r="H20" s="7">
        <v>19</v>
      </c>
      <c r="I20" s="2">
        <v>11</v>
      </c>
      <c r="J20" s="2">
        <v>10</v>
      </c>
      <c r="K20" s="3">
        <v>14</v>
      </c>
      <c r="L20" s="3">
        <v>10</v>
      </c>
      <c r="M20" s="2"/>
      <c r="N20" s="2"/>
      <c r="O20" s="2"/>
      <c r="P20" s="32"/>
      <c r="Q20" s="23">
        <f t="shared" si="10"/>
        <v>10</v>
      </c>
      <c r="R20" s="23">
        <f t="shared" si="11"/>
        <v>10</v>
      </c>
    </row>
    <row r="21" spans="1:18" ht="15.75">
      <c r="A21">
        <v>1</v>
      </c>
      <c r="B21" s="14">
        <f>B20+1</f>
        <v>17</v>
      </c>
      <c r="C21" s="9" t="s">
        <v>54</v>
      </c>
      <c r="D21" s="3">
        <f>SUM(F21:P21)</f>
        <v>104</v>
      </c>
      <c r="E21" s="16">
        <f>IF($D$31&lt;4,D21,IF($D$31&lt;7,D21-LARGE(F21:P21,1),IF($D$31&gt;6,D21-LARGE(F21:P21,1)-LARGE(F21:P21,2))))</f>
        <v>68</v>
      </c>
      <c r="F21" s="7">
        <v>12</v>
      </c>
      <c r="G21" s="7">
        <v>18</v>
      </c>
      <c r="H21" s="7">
        <v>18</v>
      </c>
      <c r="I21" s="2">
        <v>14</v>
      </c>
      <c r="J21" s="2">
        <v>17</v>
      </c>
      <c r="K21" s="3">
        <v>11</v>
      </c>
      <c r="L21" s="3">
        <v>14</v>
      </c>
      <c r="M21" s="2"/>
      <c r="N21" s="2"/>
      <c r="O21" s="2"/>
      <c r="P21" s="32"/>
      <c r="Q21" s="23">
        <f t="shared" ref="Q21:Q30" si="14">SMALL(F21:P21,1)</f>
        <v>11</v>
      </c>
      <c r="R21" s="23">
        <f t="shared" ref="R21:R30" si="15">SMALL(F21:P21,2)</f>
        <v>12</v>
      </c>
    </row>
    <row r="22" spans="1:18" ht="15.75">
      <c r="A22">
        <v>1</v>
      </c>
      <c r="B22" s="14">
        <f>B21+1</f>
        <v>18</v>
      </c>
      <c r="C22" s="9" t="s">
        <v>55</v>
      </c>
      <c r="D22" s="3">
        <f>SUM(F22:P22)</f>
        <v>107</v>
      </c>
      <c r="E22" s="16">
        <f>IF($D$31&lt;4,D22,IF($D$31&lt;7,D22-LARGE(F22:P22,1),IF($D$31&gt;6,D22-LARGE(F22:P22,1)-LARGE(F22:P22,2))))</f>
        <v>69</v>
      </c>
      <c r="F22" s="7">
        <v>19</v>
      </c>
      <c r="G22" s="7">
        <v>19</v>
      </c>
      <c r="H22" s="7">
        <v>19</v>
      </c>
      <c r="I22" s="2">
        <v>16</v>
      </c>
      <c r="J22" s="2">
        <v>16</v>
      </c>
      <c r="K22" s="3">
        <v>7</v>
      </c>
      <c r="L22" s="3">
        <v>11</v>
      </c>
      <c r="M22" s="2"/>
      <c r="N22" s="2"/>
      <c r="O22" s="2"/>
      <c r="P22" s="32"/>
      <c r="Q22" s="23">
        <f t="shared" ref="Q22:Q24" si="16">SMALL(F22:P22,1)</f>
        <v>7</v>
      </c>
      <c r="R22" s="23">
        <f t="shared" ref="R22:R24" si="17">SMALL(F22:P22,2)</f>
        <v>11</v>
      </c>
    </row>
    <row r="23" spans="1:18" ht="15.75">
      <c r="A23">
        <v>1</v>
      </c>
      <c r="B23" s="14">
        <f t="shared" ref="B23:B24" si="18">B22+1</f>
        <v>19</v>
      </c>
      <c r="C23" s="9" t="s">
        <v>66</v>
      </c>
      <c r="D23" s="3">
        <f>SUM(F23:P23)</f>
        <v>116</v>
      </c>
      <c r="E23" s="16">
        <f>IF($D$31&lt;4,D23,IF($D$31&lt;7,D23-LARGE(F23:P23,1),IF($D$31&gt;6,D23-LARGE(F23:P23,1)-LARGE(F23:P23,2))))</f>
        <v>70</v>
      </c>
      <c r="F23" s="7">
        <v>19</v>
      </c>
      <c r="G23" s="7">
        <v>19</v>
      </c>
      <c r="H23" s="7">
        <v>19</v>
      </c>
      <c r="I23" s="2">
        <v>23</v>
      </c>
      <c r="J23" s="2">
        <v>23</v>
      </c>
      <c r="K23" s="3">
        <v>6</v>
      </c>
      <c r="L23" s="3">
        <v>7</v>
      </c>
      <c r="M23" s="2"/>
      <c r="N23" s="2"/>
      <c r="O23" s="2"/>
      <c r="P23" s="32"/>
      <c r="Q23" s="23">
        <f t="shared" ref="Q23" si="19">SMALL(F23:P23,1)</f>
        <v>6</v>
      </c>
      <c r="R23" s="23">
        <f t="shared" ref="R23" si="20">SMALL(F23:P23,2)</f>
        <v>7</v>
      </c>
    </row>
    <row r="24" spans="1:18" ht="15.75">
      <c r="A24">
        <v>1</v>
      </c>
      <c r="B24" s="14">
        <f t="shared" si="18"/>
        <v>20</v>
      </c>
      <c r="C24" s="9" t="s">
        <v>52</v>
      </c>
      <c r="D24" s="3">
        <f>SUM(F24:P24)</f>
        <v>120</v>
      </c>
      <c r="E24" s="16">
        <f>IF($D$31&lt;4,D24,IF($D$31&lt;7,D24-LARGE(F24:P24,1),IF($D$31&gt;6,D24-LARGE(F24:P24,1)-LARGE(F24:P24,2))))</f>
        <v>74</v>
      </c>
      <c r="F24" s="7">
        <v>14</v>
      </c>
      <c r="G24" s="7">
        <v>12</v>
      </c>
      <c r="H24" s="7">
        <v>10</v>
      </c>
      <c r="I24" s="2">
        <v>23</v>
      </c>
      <c r="J24" s="2">
        <v>23</v>
      </c>
      <c r="K24" s="3">
        <v>19</v>
      </c>
      <c r="L24" s="3">
        <v>19</v>
      </c>
      <c r="M24" s="2"/>
      <c r="N24" s="2"/>
      <c r="O24" s="2"/>
      <c r="P24" s="32"/>
      <c r="Q24" s="23">
        <f t="shared" si="16"/>
        <v>10</v>
      </c>
      <c r="R24" s="23">
        <f t="shared" si="17"/>
        <v>12</v>
      </c>
    </row>
    <row r="25" spans="1:18" ht="15.75">
      <c r="A25">
        <v>1</v>
      </c>
      <c r="B25" s="14">
        <f>B24+1</f>
        <v>21</v>
      </c>
      <c r="C25" s="9" t="s">
        <v>53</v>
      </c>
      <c r="D25" s="3">
        <f>SUM(F25:P25)</f>
        <v>110</v>
      </c>
      <c r="E25" s="16">
        <f>IF($D$31&lt;4,D25,IF($D$31&lt;7,D25-LARGE(F25:P25,1),IF($D$31&gt;6,D25-LARGE(F25:P25,1)-LARGE(F25:P25,2))))</f>
        <v>75</v>
      </c>
      <c r="F25" s="7">
        <v>16</v>
      </c>
      <c r="G25" s="7">
        <v>14</v>
      </c>
      <c r="H25" s="7">
        <v>12</v>
      </c>
      <c r="I25" s="2">
        <v>17</v>
      </c>
      <c r="J25" s="2">
        <v>18</v>
      </c>
      <c r="K25" s="3">
        <v>16</v>
      </c>
      <c r="L25" s="3">
        <v>17</v>
      </c>
      <c r="M25" s="2"/>
      <c r="N25" s="2"/>
      <c r="O25" s="2"/>
      <c r="P25" s="32"/>
      <c r="Q25" s="23">
        <f t="shared" ref="Q25" si="21">SMALL(F25:P25,1)</f>
        <v>12</v>
      </c>
      <c r="R25" s="23">
        <f t="shared" ref="R25" si="22">SMALL(F25:P25,2)</f>
        <v>14</v>
      </c>
    </row>
    <row r="26" spans="1:18" ht="15.75">
      <c r="A26">
        <v>1</v>
      </c>
      <c r="B26" s="14">
        <f>B25+1</f>
        <v>22</v>
      </c>
      <c r="C26" s="9" t="s">
        <v>56</v>
      </c>
      <c r="D26" s="3">
        <f>SUM(F26:P26)</f>
        <v>123</v>
      </c>
      <c r="E26" s="16">
        <f>IF($D$31&lt;4,D26,IF($D$31&lt;7,D26-LARGE(F26:P26,1),IF($D$31&gt;6,D26-LARGE(F26:P26,1)-LARGE(F26:P26,2))))</f>
        <v>85</v>
      </c>
      <c r="F26" s="7">
        <v>19</v>
      </c>
      <c r="G26" s="7">
        <v>19</v>
      </c>
      <c r="H26" s="7">
        <v>19</v>
      </c>
      <c r="I26" s="2">
        <v>18</v>
      </c>
      <c r="J26" s="2">
        <v>19</v>
      </c>
      <c r="K26" s="3">
        <v>13</v>
      </c>
      <c r="L26" s="3">
        <v>16</v>
      </c>
      <c r="M26" s="2"/>
      <c r="N26" s="2"/>
      <c r="O26" s="2"/>
      <c r="P26" s="32"/>
      <c r="Q26" s="23">
        <f t="shared" ref="Q26" si="23">SMALL(F26:P26,1)</f>
        <v>13</v>
      </c>
      <c r="R26" s="23">
        <f t="shared" ref="R26" si="24">SMALL(F26:P26,2)</f>
        <v>16</v>
      </c>
    </row>
    <row r="27" spans="1:18" ht="15.75">
      <c r="A27">
        <v>1</v>
      </c>
      <c r="B27" s="14">
        <f>B26+1</f>
        <v>23</v>
      </c>
      <c r="C27" s="9" t="s">
        <v>57</v>
      </c>
      <c r="D27" s="3">
        <f>SUM(F27:P27)</f>
        <v>137</v>
      </c>
      <c r="E27" s="16">
        <f>IF($D$31&lt;4,D27,IF($D$31&lt;7,D27-LARGE(F27:P27,1),IF($D$31&gt;6,D27-LARGE(F27:P27,1)-LARGE(F27:P27,2))))</f>
        <v>91</v>
      </c>
      <c r="F27" s="7">
        <v>17</v>
      </c>
      <c r="G27" s="7">
        <v>18</v>
      </c>
      <c r="H27" s="7">
        <v>18</v>
      </c>
      <c r="I27" s="2">
        <v>23</v>
      </c>
      <c r="J27" s="2">
        <v>23</v>
      </c>
      <c r="K27" s="3">
        <v>19</v>
      </c>
      <c r="L27" s="3">
        <v>19</v>
      </c>
      <c r="M27" s="2"/>
      <c r="N27" s="2"/>
      <c r="O27" s="2"/>
      <c r="P27" s="32"/>
      <c r="Q27" s="23">
        <f t="shared" ref="Q27:Q28" si="25">SMALL(F27:P27,1)</f>
        <v>17</v>
      </c>
      <c r="R27" s="23">
        <f t="shared" ref="R27:R28" si="26">SMALL(F27:P27,2)</f>
        <v>18</v>
      </c>
    </row>
    <row r="28" spans="1:18" ht="15.75">
      <c r="A28">
        <v>1</v>
      </c>
      <c r="B28" s="14" t="s">
        <v>71</v>
      </c>
      <c r="C28" s="15" t="s">
        <v>24</v>
      </c>
      <c r="D28" s="3">
        <f>SUM(F28:P28)</f>
        <v>138</v>
      </c>
      <c r="E28" s="16">
        <f>IF($D$31&lt;4,D28,IF($D$31&lt;7,D28-LARGE(F28:P28,1),IF($D$31&gt;6,D28-LARGE(F28:P28,1)-LARGE(F28:P28,2))))</f>
        <v>92</v>
      </c>
      <c r="F28" s="7">
        <v>18</v>
      </c>
      <c r="G28" s="7">
        <v>18</v>
      </c>
      <c r="H28" s="7">
        <v>18</v>
      </c>
      <c r="I28" s="2">
        <v>23</v>
      </c>
      <c r="J28" s="2">
        <v>23</v>
      </c>
      <c r="K28" s="3">
        <v>19</v>
      </c>
      <c r="L28" s="3">
        <v>19</v>
      </c>
      <c r="M28" s="2"/>
      <c r="N28" s="2"/>
      <c r="O28" s="2"/>
      <c r="P28" s="32"/>
      <c r="Q28" s="23">
        <f t="shared" si="25"/>
        <v>18</v>
      </c>
      <c r="R28" s="23">
        <f t="shared" si="26"/>
        <v>18</v>
      </c>
    </row>
    <row r="29" spans="1:18" ht="15.75">
      <c r="A29">
        <v>1</v>
      </c>
      <c r="B29" s="14">
        <v>24</v>
      </c>
      <c r="C29" s="9" t="s">
        <v>58</v>
      </c>
      <c r="D29" s="3">
        <f>SUM(F29:P29)</f>
        <v>137</v>
      </c>
      <c r="E29" s="16">
        <f>IF($D$31&lt;4,D29,IF($D$31&lt;7,D29-LARGE(F29:P29,1),IF($D$31&gt;6,D29-LARGE(F29:P29,1)-LARGE(F29:P29,2))))</f>
        <v>95</v>
      </c>
      <c r="F29" s="7">
        <v>19</v>
      </c>
      <c r="G29" s="7">
        <v>19</v>
      </c>
      <c r="H29" s="7">
        <v>19</v>
      </c>
      <c r="I29" s="2">
        <v>22</v>
      </c>
      <c r="J29" s="2">
        <v>20</v>
      </c>
      <c r="K29" s="3">
        <v>19</v>
      </c>
      <c r="L29" s="3">
        <v>19</v>
      </c>
      <c r="M29" s="2"/>
      <c r="N29" s="2"/>
      <c r="O29" s="2"/>
      <c r="P29" s="32"/>
      <c r="Q29" s="23">
        <f t="shared" ref="Q29" si="27">SMALL(F29:P29,1)</f>
        <v>19</v>
      </c>
      <c r="R29" s="23">
        <f t="shared" ref="R29" si="28">SMALL(F29:P29,2)</f>
        <v>19</v>
      </c>
    </row>
    <row r="30" spans="1:18" ht="16.5" thickBot="1">
      <c r="A30">
        <v>1</v>
      </c>
      <c r="B30" s="14">
        <f>B29+1</f>
        <v>25</v>
      </c>
      <c r="C30" s="33" t="s">
        <v>59</v>
      </c>
      <c r="D30" s="34">
        <f>SUM(F30:P30)</f>
        <v>138</v>
      </c>
      <c r="E30" s="35">
        <f>IF($D$31&lt;4,D30,IF($D$31&lt;7,D30-LARGE(F30:P30,1),IF($D$31&gt;6,D30-LARGE(F30:P30,1)-LARGE(F30:P30,2))))</f>
        <v>95</v>
      </c>
      <c r="F30" s="36">
        <v>19</v>
      </c>
      <c r="G30" s="36">
        <v>19</v>
      </c>
      <c r="H30" s="36">
        <v>19</v>
      </c>
      <c r="I30" s="37">
        <v>22</v>
      </c>
      <c r="J30" s="37">
        <v>21</v>
      </c>
      <c r="K30" s="3">
        <v>19</v>
      </c>
      <c r="L30" s="3">
        <v>19</v>
      </c>
      <c r="M30" s="37"/>
      <c r="N30" s="37"/>
      <c r="O30" s="37"/>
      <c r="P30" s="38"/>
      <c r="Q30" s="23">
        <f t="shared" si="14"/>
        <v>19</v>
      </c>
      <c r="R30" s="23">
        <f t="shared" si="15"/>
        <v>19</v>
      </c>
    </row>
    <row r="31" spans="1:18">
      <c r="A31">
        <f>SUM(A3:A30)</f>
        <v>28</v>
      </c>
      <c r="C31" s="21" t="s">
        <v>7</v>
      </c>
      <c r="D31" s="29">
        <f>SUM(F31:P31)</f>
        <v>7</v>
      </c>
      <c r="F31" s="1">
        <f>IF(F3&gt;0,1,0)</f>
        <v>1</v>
      </c>
      <c r="G31" s="1">
        <f>IF(G3&gt;0,1,0)</f>
        <v>1</v>
      </c>
      <c r="H31" s="1">
        <f>IF(H3&gt;0,1,0)</f>
        <v>1</v>
      </c>
      <c r="I31" s="1">
        <f>IF(I3&gt;0,1,0)</f>
        <v>1</v>
      </c>
      <c r="J31" s="1">
        <f>IF(J3&gt;0,1,0)</f>
        <v>1</v>
      </c>
      <c r="K31" s="1">
        <f>IF(K3&gt;0,1,0)</f>
        <v>1</v>
      </c>
      <c r="L31" s="1">
        <f>IF(L3&gt;0,1,0)</f>
        <v>1</v>
      </c>
      <c r="M31" s="1">
        <f>IF(M3&gt;0,1,0)</f>
        <v>0</v>
      </c>
      <c r="N31" s="1">
        <f>IF(N3&gt;0,1,0)</f>
        <v>0</v>
      </c>
      <c r="O31" s="1">
        <f>IF(O3&gt;0,1,0)</f>
        <v>0</v>
      </c>
      <c r="P31" s="1">
        <f>IF(P3&gt;0,1,0)</f>
        <v>0</v>
      </c>
    </row>
    <row r="32" spans="1:18">
      <c r="C32" s="22" t="s">
        <v>25</v>
      </c>
      <c r="F32" s="1">
        <v>17</v>
      </c>
      <c r="G32" s="1">
        <v>17</v>
      </c>
      <c r="H32" s="1">
        <v>17</v>
      </c>
      <c r="I32" s="1">
        <v>21</v>
      </c>
      <c r="J32" s="1">
        <v>21</v>
      </c>
      <c r="K32" s="1">
        <v>17</v>
      </c>
      <c r="L32" s="1">
        <v>18</v>
      </c>
    </row>
  </sheetData>
  <autoFilter ref="B2:P30">
    <filterColumn colId="2"/>
    <filterColumn colId="3"/>
    <filterColumn colId="6"/>
    <filterColumn colId="7"/>
    <filterColumn colId="8"/>
    <filterColumn colId="9"/>
    <filterColumn colId="10"/>
    <filterColumn colId="12"/>
    <filterColumn colId="13"/>
    <sortState ref="B3:P32">
      <sortCondition ref="E2:E30"/>
    </sortState>
  </autoFilter>
  <mergeCells count="1">
    <mergeCell ref="B1:P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T21"/>
  <sheetViews>
    <sheetView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K25" sqref="K25"/>
    </sheetView>
  </sheetViews>
  <sheetFormatPr baseColWidth="10" defaultRowHeight="15"/>
  <cols>
    <col min="1" max="1" width="9.140625" customWidth="1"/>
    <col min="2" max="2" width="5.85546875" customWidth="1"/>
    <col min="3" max="3" width="21.140625" customWidth="1"/>
    <col min="4" max="4" width="6.85546875" style="1" customWidth="1"/>
    <col min="5" max="5" width="7" style="19" customWidth="1"/>
    <col min="6" max="14" width="8.28515625" style="1" customWidth="1"/>
    <col min="15" max="15" width="9.7109375" style="1" customWidth="1"/>
  </cols>
  <sheetData>
    <row r="1" spans="1:20" ht="29.25" customHeight="1" thickBot="1">
      <c r="B1" s="41" t="s">
        <v>41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t="s">
        <v>3</v>
      </c>
      <c r="Q1" t="s">
        <v>4</v>
      </c>
    </row>
    <row r="2" spans="1:20" s="1" customFormat="1" ht="38.25" customHeight="1" thickBot="1">
      <c r="A2" s="20" t="s">
        <v>17</v>
      </c>
      <c r="B2" s="5" t="s">
        <v>2</v>
      </c>
      <c r="C2" s="10" t="s">
        <v>0</v>
      </c>
      <c r="D2" s="6" t="s">
        <v>1</v>
      </c>
      <c r="E2" s="18" t="s">
        <v>8</v>
      </c>
      <c r="F2" s="26" t="s">
        <v>5</v>
      </c>
      <c r="G2" s="27" t="s">
        <v>6</v>
      </c>
      <c r="H2" s="27" t="s">
        <v>9</v>
      </c>
      <c r="I2" s="28" t="s">
        <v>10</v>
      </c>
      <c r="J2" s="28" t="s">
        <v>11</v>
      </c>
      <c r="K2" s="44" t="s">
        <v>12</v>
      </c>
      <c r="L2" s="44" t="s">
        <v>13</v>
      </c>
      <c r="M2" s="11" t="s">
        <v>14</v>
      </c>
      <c r="N2" s="11" t="s">
        <v>15</v>
      </c>
      <c r="O2" s="30" t="s">
        <v>16</v>
      </c>
    </row>
    <row r="3" spans="1:20" ht="15.75">
      <c r="A3">
        <v>1</v>
      </c>
      <c r="B3" s="24">
        <v>1</v>
      </c>
      <c r="C3" s="8" t="s">
        <v>27</v>
      </c>
      <c r="D3" s="3">
        <f>SUM(F3:O3)</f>
        <v>31</v>
      </c>
      <c r="E3" s="16">
        <f>IF($D$20&lt;4,D3,IF($D$20&lt;7,D3-LARGE(F3:O3,1),IF($D$20&gt;6,D3-LARGE(F3:O3,1)-LARGE(F3:O3,2))))</f>
        <v>7</v>
      </c>
      <c r="F3" s="12">
        <v>1</v>
      </c>
      <c r="G3" s="3">
        <v>1</v>
      </c>
      <c r="H3" s="3">
        <v>1</v>
      </c>
      <c r="I3" s="3">
        <v>3</v>
      </c>
      <c r="J3" s="3">
        <v>1</v>
      </c>
      <c r="K3" s="3">
        <v>12</v>
      </c>
      <c r="L3" s="3">
        <v>12</v>
      </c>
      <c r="M3" s="3"/>
      <c r="N3" s="3"/>
      <c r="O3" s="31"/>
      <c r="P3">
        <f t="shared" ref="P3:P19" si="0">SMALL(F3:O3,1)</f>
        <v>1</v>
      </c>
      <c r="Q3">
        <f t="shared" ref="Q3:Q19" si="1">SMALL(F3:O3,2)</f>
        <v>1</v>
      </c>
    </row>
    <row r="4" spans="1:20" ht="15.75">
      <c r="A4">
        <v>1</v>
      </c>
      <c r="B4" s="25">
        <f>B3+1</f>
        <v>2</v>
      </c>
      <c r="C4" s="9" t="s">
        <v>30</v>
      </c>
      <c r="D4" s="3">
        <f>SUM(F4:O4)</f>
        <v>24</v>
      </c>
      <c r="E4" s="16">
        <f>IF($D$20&lt;4,D4,IF($D$20&lt;7,D4-LARGE(F4:O4,1),IF($D$20&gt;6,D4-LARGE(F4:O4,1)-LARGE(F4:O4,2))))</f>
        <v>15</v>
      </c>
      <c r="F4" s="7">
        <v>3</v>
      </c>
      <c r="G4" s="2">
        <v>2</v>
      </c>
      <c r="H4" s="2">
        <v>2</v>
      </c>
      <c r="I4" s="2">
        <v>4</v>
      </c>
      <c r="J4" s="2">
        <v>4</v>
      </c>
      <c r="K4" s="3">
        <v>5</v>
      </c>
      <c r="L4" s="3">
        <v>4</v>
      </c>
      <c r="M4" s="2"/>
      <c r="N4" s="2"/>
      <c r="O4" s="32"/>
      <c r="P4">
        <f t="shared" si="0"/>
        <v>2</v>
      </c>
      <c r="Q4">
        <f t="shared" si="1"/>
        <v>2</v>
      </c>
    </row>
    <row r="5" spans="1:20" ht="15.75">
      <c r="A5">
        <v>1</v>
      </c>
      <c r="B5" s="25">
        <f>B4+1</f>
        <v>3</v>
      </c>
      <c r="C5" s="9" t="s">
        <v>60</v>
      </c>
      <c r="D5" s="3">
        <f>SUM(F5:O5)</f>
        <v>29</v>
      </c>
      <c r="E5" s="16">
        <f>IF($D$20&lt;4,D5,IF($D$20&lt;7,D5-LARGE(F5:O5,1),IF($D$20&gt;6,D5-LARGE(F5:O5,1)-LARGE(F5:O5,2))))</f>
        <v>16</v>
      </c>
      <c r="F5" s="7">
        <v>4</v>
      </c>
      <c r="G5" s="2">
        <v>4</v>
      </c>
      <c r="H5" s="2">
        <v>7</v>
      </c>
      <c r="I5" s="2">
        <v>6</v>
      </c>
      <c r="J5" s="2">
        <v>2</v>
      </c>
      <c r="K5" s="3">
        <v>3</v>
      </c>
      <c r="L5" s="3">
        <v>3</v>
      </c>
      <c r="M5" s="2"/>
      <c r="N5" s="2"/>
      <c r="O5" s="32"/>
      <c r="P5">
        <f t="shared" si="0"/>
        <v>2</v>
      </c>
      <c r="Q5">
        <f t="shared" si="1"/>
        <v>3</v>
      </c>
    </row>
    <row r="6" spans="1:20" ht="15.75">
      <c r="A6">
        <v>1</v>
      </c>
      <c r="B6" s="25" t="s">
        <v>69</v>
      </c>
      <c r="C6" s="15" t="s">
        <v>35</v>
      </c>
      <c r="D6" s="3">
        <f>SUM(F6:O6)</f>
        <v>35</v>
      </c>
      <c r="E6" s="16">
        <f>IF($D$20&lt;4,D6,IF($D$20&lt;7,D6-LARGE(F6:O6,1),IF($D$20&gt;6,D6-LARGE(F6:O6,1)-LARGE(F6:O6,2))))</f>
        <v>17</v>
      </c>
      <c r="F6" s="7">
        <v>9</v>
      </c>
      <c r="G6" s="2">
        <v>9</v>
      </c>
      <c r="H6" s="2">
        <v>9</v>
      </c>
      <c r="I6" s="2">
        <v>2</v>
      </c>
      <c r="J6" s="2">
        <v>2</v>
      </c>
      <c r="K6" s="3">
        <v>3</v>
      </c>
      <c r="L6" s="3">
        <v>1</v>
      </c>
      <c r="M6" s="2"/>
      <c r="N6" s="2"/>
      <c r="O6" s="32"/>
      <c r="P6">
        <f t="shared" si="0"/>
        <v>1</v>
      </c>
      <c r="Q6">
        <f t="shared" si="1"/>
        <v>2</v>
      </c>
    </row>
    <row r="7" spans="1:20" ht="15.75">
      <c r="A7">
        <v>1</v>
      </c>
      <c r="B7" s="25">
        <v>4</v>
      </c>
      <c r="C7" s="9" t="s">
        <v>37</v>
      </c>
      <c r="D7" s="3">
        <f>SUM(F7:O7)</f>
        <v>38</v>
      </c>
      <c r="E7" s="16">
        <f>IF($D$20&lt;4,D7,IF($D$20&lt;7,D7-LARGE(F7:O7,1),IF($D$20&gt;6,D7-LARGE(F7:O7,1)-LARGE(F7:O7,2))))</f>
        <v>20</v>
      </c>
      <c r="F7" s="7">
        <v>9</v>
      </c>
      <c r="G7" s="2">
        <v>9</v>
      </c>
      <c r="H7" s="2">
        <v>9</v>
      </c>
      <c r="I7" s="2">
        <v>2</v>
      </c>
      <c r="J7" s="2">
        <v>5</v>
      </c>
      <c r="K7" s="3">
        <v>2</v>
      </c>
      <c r="L7" s="3">
        <v>2</v>
      </c>
      <c r="M7" s="2"/>
      <c r="N7" s="2"/>
      <c r="O7" s="32"/>
      <c r="P7">
        <f t="shared" si="0"/>
        <v>2</v>
      </c>
      <c r="Q7">
        <f t="shared" si="1"/>
        <v>2</v>
      </c>
    </row>
    <row r="8" spans="1:20" ht="15.75">
      <c r="A8">
        <v>1</v>
      </c>
      <c r="B8" s="25">
        <f>B7+1</f>
        <v>5</v>
      </c>
      <c r="C8" s="9" t="s">
        <v>31</v>
      </c>
      <c r="D8" s="3">
        <f>SUM(F8:O8)</f>
        <v>37</v>
      </c>
      <c r="E8" s="16">
        <f>IF($D$20&lt;4,D8,IF($D$20&lt;7,D8-LARGE(F8:O8,1),IF($D$20&gt;6,D8-LARGE(F8:O8,1)-LARGE(F8:O8,2))))</f>
        <v>22</v>
      </c>
      <c r="F8" s="7">
        <v>2</v>
      </c>
      <c r="G8" s="2">
        <v>6</v>
      </c>
      <c r="H8" s="2">
        <v>5</v>
      </c>
      <c r="I8" s="2">
        <v>5</v>
      </c>
      <c r="J8" s="2">
        <v>9</v>
      </c>
      <c r="K8" s="3">
        <v>4</v>
      </c>
      <c r="L8" s="3">
        <v>6</v>
      </c>
      <c r="M8" s="2"/>
      <c r="N8" s="2"/>
      <c r="O8" s="32"/>
      <c r="P8">
        <f t="shared" ref="P8" si="2">SMALL(F8:O8,1)</f>
        <v>2</v>
      </c>
      <c r="Q8">
        <f t="shared" ref="Q8" si="3">SMALL(F8:O8,2)</f>
        <v>4</v>
      </c>
    </row>
    <row r="9" spans="1:20" ht="15.75">
      <c r="A9">
        <v>1</v>
      </c>
      <c r="B9" s="25">
        <f>B8+1</f>
        <v>6</v>
      </c>
      <c r="C9" s="9" t="s">
        <v>61</v>
      </c>
      <c r="D9" s="3">
        <f>SUM(F9:O9)</f>
        <v>44</v>
      </c>
      <c r="E9" s="16">
        <f>IF($D$20&lt;4,D9,IF($D$20&lt;7,D9-LARGE(F9:O9,1),IF($D$20&gt;6,D9-LARGE(F9:O9,1)-LARGE(F9:O9,2))))</f>
        <v>26</v>
      </c>
      <c r="F9" s="7">
        <v>5</v>
      </c>
      <c r="G9" s="2">
        <v>3</v>
      </c>
      <c r="H9" s="2">
        <v>4</v>
      </c>
      <c r="I9" s="2">
        <v>9</v>
      </c>
      <c r="J9" s="2">
        <v>7</v>
      </c>
      <c r="K9" s="3">
        <v>7</v>
      </c>
      <c r="L9" s="3">
        <v>9</v>
      </c>
      <c r="M9" s="2"/>
      <c r="N9" s="2"/>
      <c r="O9" s="32"/>
      <c r="P9">
        <f t="shared" ref="P9" si="4">SMALL(F9:O9,1)</f>
        <v>3</v>
      </c>
      <c r="Q9">
        <f t="shared" ref="Q9" si="5">SMALL(F9:O9,2)</f>
        <v>4</v>
      </c>
    </row>
    <row r="10" spans="1:20" ht="15.75">
      <c r="A10">
        <v>1</v>
      </c>
      <c r="B10" s="25">
        <f t="shared" ref="B10:B18" si="6">B9+1</f>
        <v>7</v>
      </c>
      <c r="C10" s="9" t="s">
        <v>67</v>
      </c>
      <c r="D10" s="3">
        <f>SUM(F10:O10)</f>
        <v>55</v>
      </c>
      <c r="E10" s="16">
        <f>IF($D$20&lt;4,D10,IF($D$20&lt;7,D10-LARGE(F10:O10,1),IF($D$20&gt;6,D10-LARGE(F10:O10,1)-LARGE(F10:O10,2))))</f>
        <v>29</v>
      </c>
      <c r="F10" s="7">
        <v>9</v>
      </c>
      <c r="G10" s="2">
        <v>9</v>
      </c>
      <c r="H10" s="2">
        <v>9</v>
      </c>
      <c r="I10" s="2">
        <v>13</v>
      </c>
      <c r="J10" s="2">
        <v>13</v>
      </c>
      <c r="K10" s="3">
        <v>1</v>
      </c>
      <c r="L10" s="3">
        <v>1</v>
      </c>
      <c r="M10" s="2"/>
      <c r="N10" s="2"/>
      <c r="O10" s="32"/>
      <c r="P10">
        <f t="shared" ref="P10" si="7">SMALL(F10:O10,1)</f>
        <v>1</v>
      </c>
      <c r="Q10">
        <f t="shared" ref="Q10" si="8">SMALL(F10:O10,2)</f>
        <v>1</v>
      </c>
    </row>
    <row r="11" spans="1:20" ht="15.75">
      <c r="A11">
        <v>1</v>
      </c>
      <c r="B11" s="25">
        <f t="shared" si="6"/>
        <v>8</v>
      </c>
      <c r="C11" s="9" t="s">
        <v>36</v>
      </c>
      <c r="D11" s="3">
        <f>SUM(F11:O11)</f>
        <v>55</v>
      </c>
      <c r="E11" s="16">
        <f>IF($D$20&lt;4,D11,IF($D$20&lt;7,D11-LARGE(F11:O11,1),IF($D$20&gt;6,D11-LARGE(F11:O11,1)-LARGE(F11:O11,2))))</f>
        <v>31</v>
      </c>
      <c r="F11" s="7">
        <v>9</v>
      </c>
      <c r="G11" s="2">
        <v>9</v>
      </c>
      <c r="H11" s="2">
        <v>9</v>
      </c>
      <c r="I11" s="2">
        <v>1</v>
      </c>
      <c r="J11" s="2">
        <v>3</v>
      </c>
      <c r="K11" s="3">
        <v>12</v>
      </c>
      <c r="L11" s="3">
        <v>12</v>
      </c>
      <c r="M11" s="2"/>
      <c r="N11" s="2"/>
      <c r="O11" s="32"/>
      <c r="P11">
        <f t="shared" ref="P11:P12" si="9">SMALL(F11:O11,1)</f>
        <v>1</v>
      </c>
      <c r="Q11">
        <f t="shared" ref="Q11:Q12" si="10">SMALL(F11:O11,2)</f>
        <v>3</v>
      </c>
    </row>
    <row r="12" spans="1:20" ht="15.75">
      <c r="A12">
        <v>1</v>
      </c>
      <c r="B12" s="25">
        <f t="shared" si="6"/>
        <v>9</v>
      </c>
      <c r="C12" s="9" t="s">
        <v>62</v>
      </c>
      <c r="D12" s="3">
        <f>SUM(F12:O12)</f>
        <v>63</v>
      </c>
      <c r="E12" s="16">
        <f>IF($D$20&lt;4,D12,IF($D$20&lt;7,D12-LARGE(F12:O12,1),IF($D$20&gt;6,D12-LARGE(F12:O12,1)-LARGE(F12:O12,2))))</f>
        <v>37</v>
      </c>
      <c r="F12" s="7">
        <v>2</v>
      </c>
      <c r="G12" s="2">
        <v>6</v>
      </c>
      <c r="H12" s="2">
        <v>5</v>
      </c>
      <c r="I12" s="2">
        <v>13</v>
      </c>
      <c r="J12" s="2">
        <v>13</v>
      </c>
      <c r="K12" s="3">
        <v>12</v>
      </c>
      <c r="L12" s="3">
        <v>12</v>
      </c>
      <c r="M12" s="2"/>
      <c r="N12" s="2"/>
      <c r="O12" s="32"/>
      <c r="P12">
        <f t="shared" si="9"/>
        <v>2</v>
      </c>
      <c r="Q12">
        <f t="shared" si="10"/>
        <v>5</v>
      </c>
      <c r="T12" s="4"/>
    </row>
    <row r="13" spans="1:20" ht="15.75">
      <c r="A13">
        <v>1</v>
      </c>
      <c r="B13" s="25">
        <f t="shared" si="6"/>
        <v>10</v>
      </c>
      <c r="C13" s="9" t="s">
        <v>28</v>
      </c>
      <c r="D13" s="3">
        <f>SUM(F13:O13)</f>
        <v>62</v>
      </c>
      <c r="E13" s="16">
        <f>IF($D$20&lt;4,D13,IF($D$20&lt;7,D13-LARGE(F13:O13,1),IF($D$20&gt;6,D13-LARGE(F13:O13,1)-LARGE(F13:O13,2))))</f>
        <v>38</v>
      </c>
      <c r="F13" s="7">
        <v>8</v>
      </c>
      <c r="G13" s="2">
        <v>8</v>
      </c>
      <c r="H13" s="2">
        <v>8</v>
      </c>
      <c r="I13" s="2">
        <v>12</v>
      </c>
      <c r="J13" s="2">
        <v>12</v>
      </c>
      <c r="K13" s="3">
        <v>6</v>
      </c>
      <c r="L13" s="3">
        <v>8</v>
      </c>
      <c r="M13" s="2"/>
      <c r="N13" s="2"/>
      <c r="O13" s="32"/>
      <c r="P13">
        <f t="shared" ref="P13" si="11">SMALL(F13:O13,1)</f>
        <v>6</v>
      </c>
      <c r="Q13">
        <f t="shared" ref="Q13" si="12">SMALL(F13:O13,2)</f>
        <v>8</v>
      </c>
      <c r="T13" s="4"/>
    </row>
    <row r="14" spans="1:20" ht="15.75">
      <c r="A14">
        <v>1</v>
      </c>
      <c r="B14" s="25">
        <f t="shared" si="6"/>
        <v>11</v>
      </c>
      <c r="C14" s="9" t="s">
        <v>39</v>
      </c>
      <c r="D14" s="3">
        <f>SUM(F14:O14)</f>
        <v>58</v>
      </c>
      <c r="E14" s="16">
        <f>IF($D$20&lt;4,D14,IF($D$20&lt;7,D14-LARGE(F14:O14,1),IF($D$20&gt;6,D14-LARGE(F14:O14,1)-LARGE(F14:O14,2))))</f>
        <v>39</v>
      </c>
      <c r="F14" s="7">
        <v>9</v>
      </c>
      <c r="G14" s="2">
        <v>9</v>
      </c>
      <c r="H14" s="2">
        <v>9</v>
      </c>
      <c r="I14" s="2">
        <v>8</v>
      </c>
      <c r="J14" s="2">
        <v>10</v>
      </c>
      <c r="K14" s="3">
        <v>8</v>
      </c>
      <c r="L14" s="3">
        <v>5</v>
      </c>
      <c r="M14" s="2"/>
      <c r="N14" s="2"/>
      <c r="O14" s="32"/>
      <c r="P14">
        <f t="shared" si="0"/>
        <v>5</v>
      </c>
      <c r="Q14">
        <f t="shared" si="1"/>
        <v>8</v>
      </c>
      <c r="T14" s="4"/>
    </row>
    <row r="15" spans="1:20" ht="15.75">
      <c r="A15">
        <v>1</v>
      </c>
      <c r="B15" s="25">
        <f t="shared" si="6"/>
        <v>12</v>
      </c>
      <c r="C15" s="9" t="s">
        <v>38</v>
      </c>
      <c r="D15" s="3">
        <f>SUM(F15:O15)</f>
        <v>58</v>
      </c>
      <c r="E15" s="16">
        <f>IF($D$20&lt;4,D15,IF($D$20&lt;7,D15-LARGE(F15:O15,1),IF($D$20&gt;6,D15-LARGE(F15:O15,1)-LARGE(F15:O15,2))))</f>
        <v>40</v>
      </c>
      <c r="F15" s="7">
        <v>9</v>
      </c>
      <c r="G15" s="2">
        <v>9</v>
      </c>
      <c r="H15" s="2">
        <v>9</v>
      </c>
      <c r="I15" s="2">
        <v>7</v>
      </c>
      <c r="J15" s="2">
        <v>8</v>
      </c>
      <c r="K15" s="3">
        <v>9</v>
      </c>
      <c r="L15" s="3">
        <v>7</v>
      </c>
      <c r="M15" s="2"/>
      <c r="N15" s="2"/>
      <c r="O15" s="32"/>
      <c r="P15">
        <f t="shared" ref="P15" si="13">SMALL(F15:O15,1)</f>
        <v>7</v>
      </c>
      <c r="Q15">
        <f t="shared" ref="Q15" si="14">SMALL(F15:O15,2)</f>
        <v>7</v>
      </c>
      <c r="T15" s="4"/>
    </row>
    <row r="16" spans="1:20" ht="15.75">
      <c r="A16">
        <v>1</v>
      </c>
      <c r="B16" s="25">
        <f t="shared" si="6"/>
        <v>13</v>
      </c>
      <c r="C16" s="9" t="s">
        <v>63</v>
      </c>
      <c r="D16" s="3">
        <f>SUM(F16:O16)</f>
        <v>67</v>
      </c>
      <c r="E16" s="16">
        <f>IF($D$20&lt;4,D16,IF($D$20&lt;7,D16-LARGE(F16:O16,1),IF($D$20&gt;6,D16-LARGE(F16:O16,1)-LARGE(F16:O16,2))))</f>
        <v>43</v>
      </c>
      <c r="F16" s="7">
        <v>9</v>
      </c>
      <c r="G16" s="2">
        <v>9</v>
      </c>
      <c r="H16" s="2">
        <v>9</v>
      </c>
      <c r="I16" s="2">
        <v>10</v>
      </c>
      <c r="J16" s="2">
        <v>6</v>
      </c>
      <c r="K16" s="3">
        <v>12</v>
      </c>
      <c r="L16" s="3">
        <v>12</v>
      </c>
      <c r="M16" s="2"/>
      <c r="N16" s="2"/>
      <c r="O16" s="32"/>
      <c r="P16">
        <f t="shared" ref="P16" si="15">SMALL(F16:O16,1)</f>
        <v>6</v>
      </c>
      <c r="Q16">
        <f t="shared" ref="Q16" si="16">SMALL(F16:O16,2)</f>
        <v>9</v>
      </c>
      <c r="T16" s="4"/>
    </row>
    <row r="17" spans="1:17" ht="15.75">
      <c r="A17">
        <v>1</v>
      </c>
      <c r="B17" s="25">
        <f t="shared" si="6"/>
        <v>14</v>
      </c>
      <c r="C17" s="9" t="s">
        <v>32</v>
      </c>
      <c r="D17" s="3">
        <f>SUM(F17:O17)</f>
        <v>71</v>
      </c>
      <c r="E17" s="16">
        <f>IF($D$20&lt;4,D17,IF($D$20&lt;7,D17-LARGE(F17:O17,1),IF($D$20&gt;6,D17-LARGE(F17:O17,1)-LARGE(F17:O17,2))))</f>
        <v>45</v>
      </c>
      <c r="F17" s="7">
        <v>8</v>
      </c>
      <c r="G17" s="2">
        <v>7</v>
      </c>
      <c r="H17" s="2">
        <v>6</v>
      </c>
      <c r="I17" s="2">
        <v>13</v>
      </c>
      <c r="J17" s="2">
        <v>13</v>
      </c>
      <c r="K17" s="3">
        <v>12</v>
      </c>
      <c r="L17" s="3">
        <v>12</v>
      </c>
      <c r="M17" s="2"/>
      <c r="N17" s="2"/>
      <c r="O17" s="32"/>
      <c r="P17">
        <f t="shared" si="0"/>
        <v>6</v>
      </c>
      <c r="Q17">
        <f t="shared" si="1"/>
        <v>7</v>
      </c>
    </row>
    <row r="18" spans="1:17" ht="15.75">
      <c r="A18">
        <v>1</v>
      </c>
      <c r="B18" s="25">
        <f t="shared" si="6"/>
        <v>15</v>
      </c>
      <c r="C18" s="9" t="s">
        <v>68</v>
      </c>
      <c r="D18" s="3">
        <f>SUM(F18:O18)</f>
        <v>73</v>
      </c>
      <c r="E18" s="16">
        <f>IF($D$20&lt;4,D18,IF($D$20&lt;7,D18-LARGE(F18:O18,1),IF($D$20&gt;6,D18-LARGE(F18:O18,1)-LARGE(F18:O18,2))))</f>
        <v>47</v>
      </c>
      <c r="F18" s="7">
        <v>9</v>
      </c>
      <c r="G18" s="2">
        <v>9</v>
      </c>
      <c r="H18" s="2">
        <v>9</v>
      </c>
      <c r="I18" s="2">
        <v>13</v>
      </c>
      <c r="J18" s="2">
        <v>13</v>
      </c>
      <c r="K18" s="3">
        <v>10</v>
      </c>
      <c r="L18" s="3">
        <v>10</v>
      </c>
      <c r="M18" s="2"/>
      <c r="N18" s="2"/>
      <c r="O18" s="32"/>
      <c r="P18">
        <f t="shared" si="0"/>
        <v>9</v>
      </c>
      <c r="Q18">
        <f t="shared" si="1"/>
        <v>9</v>
      </c>
    </row>
    <row r="19" spans="1:17" ht="16.5" thickBot="1">
      <c r="A19">
        <v>1</v>
      </c>
      <c r="B19" s="39" t="s">
        <v>40</v>
      </c>
      <c r="C19" s="40" t="s">
        <v>29</v>
      </c>
      <c r="D19" s="34">
        <f>SUM(F19:O19)</f>
        <v>74</v>
      </c>
      <c r="E19" s="35">
        <f>IF($D$20&lt;4,D19,IF($D$20&lt;7,D19-LARGE(F19:O19,1),IF($D$20&gt;6,D19-LARGE(F19:O19,1)-LARGE(F19:O19,2))))</f>
        <v>48</v>
      </c>
      <c r="F19" s="36">
        <v>8</v>
      </c>
      <c r="G19" s="37">
        <v>8</v>
      </c>
      <c r="H19" s="37">
        <v>8</v>
      </c>
      <c r="I19" s="37">
        <v>13</v>
      </c>
      <c r="J19" s="37">
        <v>13</v>
      </c>
      <c r="K19" s="3">
        <v>12</v>
      </c>
      <c r="L19" s="3">
        <v>12</v>
      </c>
      <c r="M19" s="37"/>
      <c r="N19" s="37"/>
      <c r="O19" s="38"/>
      <c r="P19">
        <f t="shared" si="0"/>
        <v>8</v>
      </c>
      <c r="Q19">
        <f t="shared" si="1"/>
        <v>8</v>
      </c>
    </row>
    <row r="20" spans="1:17">
      <c r="A20">
        <f>SUM(A3:A19)</f>
        <v>17</v>
      </c>
      <c r="C20" s="21" t="s">
        <v>7</v>
      </c>
      <c r="D20" s="29">
        <f>SUM(F20:O20)</f>
        <v>7</v>
      </c>
      <c r="F20" s="1">
        <f>IF(F3&gt;0,1,0)</f>
        <v>1</v>
      </c>
      <c r="G20" s="1">
        <f>IF(G3&gt;0,1,0)</f>
        <v>1</v>
      </c>
      <c r="H20" s="1">
        <f>IF(H3&gt;0,1,0)</f>
        <v>1</v>
      </c>
      <c r="I20" s="1">
        <f>IF(I3&gt;0,1,0)</f>
        <v>1</v>
      </c>
      <c r="J20" s="1">
        <f>IF(J3&gt;0,1,0)</f>
        <v>1</v>
      </c>
      <c r="K20" s="1">
        <f>IF(K3&gt;0,1,0)</f>
        <v>1</v>
      </c>
      <c r="L20" s="1">
        <f>IF(L3&gt;0,1,0)</f>
        <v>1</v>
      </c>
      <c r="M20" s="1">
        <f>IF(M3&gt;0,1,0)</f>
        <v>0</v>
      </c>
      <c r="N20" s="1">
        <f>IF(N3&gt;0,1,0)</f>
        <v>0</v>
      </c>
      <c r="O20" s="1">
        <f>IF(O3&gt;0,1,0)</f>
        <v>0</v>
      </c>
    </row>
    <row r="21" spans="1:17">
      <c r="C21" s="22" t="s">
        <v>25</v>
      </c>
      <c r="F21" s="1">
        <v>7</v>
      </c>
      <c r="G21" s="1">
        <v>7</v>
      </c>
      <c r="H21" s="1">
        <v>7</v>
      </c>
      <c r="I21" s="1">
        <v>11</v>
      </c>
      <c r="J21" s="1">
        <v>11</v>
      </c>
      <c r="K21" s="1">
        <v>10</v>
      </c>
      <c r="L21" s="1">
        <v>10</v>
      </c>
      <c r="P21" s="1"/>
    </row>
  </sheetData>
  <autoFilter ref="B2:O19">
    <filterColumn colId="2"/>
    <filterColumn colId="3"/>
    <filterColumn colId="6"/>
    <filterColumn colId="7"/>
    <filterColumn colId="8"/>
    <filterColumn colId="9"/>
    <filterColumn colId="10"/>
    <filterColumn colId="12"/>
    <sortState ref="B3:O21">
      <sortCondition ref="E2:E19"/>
    </sortState>
  </autoFilter>
  <mergeCells count="1">
    <mergeCell ref="B1:O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Groupe 1</vt:lpstr>
      <vt:lpstr>Groupe 2</vt:lpstr>
      <vt:lpstr>'Groupe 1'!Zone_d_impression</vt:lpstr>
      <vt:lpstr>'Groupe 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laplante</dc:creator>
  <cp:lastModifiedBy>laplante</cp:lastModifiedBy>
  <cp:lastPrinted>2019-02-18T15:00:05Z</cp:lastPrinted>
  <dcterms:created xsi:type="dcterms:W3CDTF">2013-03-07T12:59:33Z</dcterms:created>
  <dcterms:modified xsi:type="dcterms:W3CDTF">2019-03-06T13:49:22Z</dcterms:modified>
</cp:coreProperties>
</file>